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hch.sharepoint.com/sites/WIPALB/Logistics Shared/03. BASE A/03- Procurement/07.Tenders/01.Qendra Kukes/01.Publikim FV/"/>
    </mc:Choice>
  </mc:AlternateContent>
  <xr:revisionPtr revIDLastSave="42" documentId="8_{117D918E-1C7A-4309-ACEA-19E711FB2D22}" xr6:coauthVersionLast="47" xr6:coauthVersionMax="47" xr10:uidLastSave="{B2529762-73E2-4754-96A9-8AF9E89B8E21}"/>
  <bookViews>
    <workbookView xWindow="-28920" yWindow="-15" windowWidth="29040" windowHeight="15720" activeTab="1" xr2:uid="{00000000-000D-0000-FFFF-FFFF00000000}"/>
  </bookViews>
  <sheets>
    <sheet name="QENDRA PSIKOSOCIALE-punime" sheetId="4" r:id="rId1"/>
    <sheet name="Qendra Psikosociale - mobilimi 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39" i="4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36" i="7" l="1"/>
  <c r="G37" i="7" s="1"/>
  <c r="G38" i="7" s="1"/>
  <c r="G39" i="7" s="1"/>
  <c r="G21" i="4" l="1"/>
  <c r="G26" i="4" l="1"/>
  <c r="G27" i="4" l="1"/>
  <c r="G24" i="4"/>
  <c r="G36" i="4"/>
  <c r="G35" i="4"/>
  <c r="G25" i="4" l="1"/>
  <c r="G28" i="4" s="1"/>
  <c r="G34" i="4" l="1"/>
  <c r="G33" i="4"/>
  <c r="G30" i="4"/>
  <c r="G31" i="4" s="1"/>
  <c r="G20" i="4"/>
  <c r="G19" i="4"/>
  <c r="G18" i="4"/>
  <c r="G15" i="4"/>
  <c r="G14" i="4"/>
  <c r="G13" i="4"/>
  <c r="G10" i="4"/>
  <c r="G9" i="4"/>
  <c r="G22" i="4" l="1"/>
  <c r="G37" i="4"/>
  <c r="G16" i="4"/>
  <c r="G11" i="4"/>
  <c r="G38" i="4" l="1"/>
</calcChain>
</file>

<file path=xl/sharedStrings.xml><?xml version="1.0" encoding="utf-8"?>
<sst xmlns="http://schemas.openxmlformats.org/spreadsheetml/2006/main" count="168" uniqueCount="92">
  <si>
    <t>PREVENTIV PUNIMESH</t>
  </si>
  <si>
    <t>NR.</t>
  </si>
  <si>
    <t>KODI</t>
  </si>
  <si>
    <t>EMËRTIMI I PUNIMEVE.</t>
  </si>
  <si>
    <t>NJËSIA</t>
  </si>
  <si>
    <t>SASIA</t>
  </si>
  <si>
    <t>ÇMIMI</t>
  </si>
  <si>
    <t>1. PRISHJE</t>
  </si>
  <si>
    <t>m3</t>
  </si>
  <si>
    <t>2.426/11</t>
  </si>
  <si>
    <t>Prishje suvatim muri i brendshem</t>
  </si>
  <si>
    <t>m2</t>
  </si>
  <si>
    <t>2.426/12</t>
  </si>
  <si>
    <t>Prishje suvatim solete (h&lt;4m)</t>
  </si>
  <si>
    <t>SHUMA 1:</t>
  </si>
  <si>
    <t>2. PUNIME DYER DRITARE</t>
  </si>
  <si>
    <t>2.370/1</t>
  </si>
  <si>
    <t>Heqje i dritareve dhe dyerve ekzistuese</t>
  </si>
  <si>
    <t>2.375/1</t>
  </si>
  <si>
    <t>2.383/1</t>
  </si>
  <si>
    <t>F V dyer te brendeshme druri importi cilesi e I-re.</t>
  </si>
  <si>
    <t>SHUMA 2:</t>
  </si>
  <si>
    <t>3. PUNIME SHTRESASH 2</t>
  </si>
  <si>
    <t>2.262/1</t>
  </si>
  <si>
    <t>Shtrese betoni C 7/10</t>
  </si>
  <si>
    <t>2.276</t>
  </si>
  <si>
    <t>Shtrese parketi</t>
  </si>
  <si>
    <t>SHUMA 3:</t>
  </si>
  <si>
    <t>4. PUNIME TAVANI DHE SUVATIMI</t>
  </si>
  <si>
    <t>2.297/a</t>
  </si>
  <si>
    <t>2.310</t>
  </si>
  <si>
    <t>Suva brenda mur tulle ~ 4m, me krah, llaç perzier M 25</t>
  </si>
  <si>
    <t>SHUMA 4:</t>
  </si>
  <si>
    <t>5. PUNIME BOJATISJE</t>
  </si>
  <si>
    <t>2.404/1</t>
  </si>
  <si>
    <t>Boje hidroplastike cilesi e larte</t>
  </si>
  <si>
    <t>SHUMA 5:</t>
  </si>
  <si>
    <t>6. INSTALIME PER NDRICIM</t>
  </si>
  <si>
    <t>ml</t>
  </si>
  <si>
    <t>2.481/2</t>
  </si>
  <si>
    <t>F.V percjelles PV-500 Ø 2.5 mm2</t>
  </si>
  <si>
    <t>copë</t>
  </si>
  <si>
    <t>2.464</t>
  </si>
  <si>
    <t>SHUMA 6:</t>
  </si>
  <si>
    <t>Shuma TVSH (20%)</t>
  </si>
  <si>
    <t>Totali</t>
  </si>
  <si>
    <t>Heqje e pllakave te dyshemese</t>
  </si>
  <si>
    <t>F.V. Ndricues tip plafoniere ,me llampe fluoreshente 40w</t>
  </si>
  <si>
    <t>F.V celesa e priza 10A me nulifikim</t>
  </si>
  <si>
    <t>F.V kuader ndricimi</t>
  </si>
  <si>
    <t>VLERA</t>
  </si>
  <si>
    <t xml:space="preserve"> Veshje tavani me kartonxhes</t>
  </si>
  <si>
    <t>Ndetim muri me gips t=10cm me dy shtresa</t>
  </si>
  <si>
    <t>Veshje fasade me xham struktural i pathyeshem</t>
  </si>
  <si>
    <t>2.108/1a</t>
  </si>
  <si>
    <t>F V dritare  d/alumini tek xham</t>
  </si>
  <si>
    <t>PAISJE MOBILIM</t>
  </si>
  <si>
    <t>anl</t>
  </si>
  <si>
    <t>SHUMA PAISJE</t>
  </si>
  <si>
    <t>OBJEKTI: REHABILITIM I "QENDRA MULTIFUNKSIONALE PER MIREQENIEN PSIKOSOCIALE" KUKËS</t>
  </si>
  <si>
    <t>Shtrese me pllaka grez importi, 40x40cm</t>
  </si>
  <si>
    <t>2.267b</t>
  </si>
  <si>
    <t xml:space="preserve">Tavolina zyre, 200cm X 90 cm, ngjyra druri bezhe e hapur + komedina tavoline zyre, 3 sirtare, 1 me celes, melamine. </t>
  </si>
  <si>
    <t>Tavoline mbledhje (300 X140cm),  ngjyra druri bezhe e hapur</t>
  </si>
  <si>
    <t xml:space="preserve">Tavoline pune per femije,  ngjyre  druri  e hapur, </t>
  </si>
  <si>
    <t>Karrige druri per femije</t>
  </si>
  <si>
    <t xml:space="preserve">Beanbag  ngjyre jeshile dhe te verdhe ( thase me kokrriza per tu ulur) </t>
  </si>
  <si>
    <t xml:space="preserve">Karrige zyre statike, pa krahë, strukturë metalike, tapiceri tekstili, zezë, 54x58xH81 cm </t>
  </si>
  <si>
    <t>Karrige zyre, mbështetëse rrjetëzuar, ulëse veshje tekstili, krahë PP, e zezë, 58x60xH93-103 cm</t>
  </si>
  <si>
    <t>Raft pa kanate (biblioteke) 190 X70X45, ngjyra druri bezhe e hapur</t>
  </si>
  <si>
    <t>Raft me kanata, me celes, 190X100X50cm,  ngjyra druri bezhe e hapur</t>
  </si>
  <si>
    <t>Raft I hapur, horizontal 80 X 200X40</t>
  </si>
  <si>
    <t>Kondicionier 18 BTU + sherbim montimi</t>
  </si>
  <si>
    <t>Tavoline e vogel mesi</t>
  </si>
  <si>
    <t>Karrige per pritje 3 vendeshe (treshe) me stof dhe skelet te lyer, blu</t>
  </si>
  <si>
    <t>Pllakate emertuese per investimin e projektit, transparente 85 X42 cm</t>
  </si>
  <si>
    <t>Kuti I transparente, me celes 20 X20</t>
  </si>
  <si>
    <t>Frigorifer mini bar, kapaciteti 93 L, lartesia 85 cm, Klasi energjise A+</t>
  </si>
  <si>
    <t>Varese rrobash (Prift)</t>
  </si>
  <si>
    <t>Grila te brendshme /perde per zyra</t>
  </si>
  <si>
    <t>Kornize me xham per posterat e Mbrotjes se Femijeve, 60x90 cm</t>
  </si>
  <si>
    <t>Kornizë posteri 55x75 cm</t>
  </si>
  <si>
    <t>Tabela Flipchart 65x100 cm, Materiali: Plastikë dhe alumin, Tre këmbë me veshje gome për stabilitet</t>
  </si>
  <si>
    <t>Tabela Magnetike 120x240 cm</t>
  </si>
  <si>
    <t>Mini-kuzhine comfort 200</t>
  </si>
  <si>
    <t>Mini ekspres kafe</t>
  </si>
  <si>
    <t>Vazo me lule d=40cm</t>
  </si>
  <si>
    <t>Kosh mbeturinash me pedaline</t>
  </si>
  <si>
    <t>cope</t>
  </si>
  <si>
    <t>Raft tualeti 100x50x90</t>
  </si>
  <si>
    <t>Shuma  pa TVSH</t>
  </si>
  <si>
    <t>Shuma pa TVSH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</si>
</sst>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b/>
      <sz val="11"/>
      <color theme="1"/>
      <name val="Cambria"/>
      <family val="2"/>
    </font>
    <font>
      <b/>
      <u/>
      <sz val="14"/>
      <color theme="1"/>
      <name val="Cambria"/>
      <family val="2"/>
    </font>
    <font>
      <b/>
      <sz val="11"/>
      <color rgb="FFCC3300"/>
      <name val="Cambri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rgb="FF00000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1"/>
  </cellStyleXfs>
  <cellXfs count="44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right" vertical="center" wrapText="1" indent="1"/>
    </xf>
    <xf numFmtId="4" fontId="1" fillId="0" borderId="2" xfId="0" applyNumberFormat="1" applyFont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right" vertical="center" wrapText="1" indent="1"/>
    </xf>
    <xf numFmtId="4" fontId="2" fillId="4" borderId="2" xfId="0" applyNumberFormat="1" applyFont="1" applyFill="1" applyBorder="1" applyAlignment="1">
      <alignment horizontal="right" vertical="center" wrapText="1" indent="1"/>
    </xf>
    <xf numFmtId="4" fontId="2" fillId="0" borderId="2" xfId="0" applyNumberFormat="1" applyFont="1" applyBorder="1" applyAlignment="1">
      <alignment horizontal="right" vertical="center" wrapText="1" indent="1"/>
    </xf>
    <xf numFmtId="4" fontId="4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/>
    <xf numFmtId="4" fontId="7" fillId="0" borderId="0" xfId="0" applyNumberFormat="1" applyFont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 inden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indent="1" shrinkToFit="1"/>
    </xf>
    <xf numFmtId="164" fontId="8" fillId="0" borderId="3" xfId="0" applyNumberFormat="1" applyFont="1" applyBorder="1" applyAlignment="1">
      <alignment horizontal="center" vertical="center" indent="1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 wrapText="1" inden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 inden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horizontal="right" vertical="center" wrapText="1" indent="1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4"/>
  <sheetViews>
    <sheetView workbookViewId="0">
      <selection activeCell="M39" sqref="M39"/>
    </sheetView>
  </sheetViews>
  <sheetFormatPr defaultRowHeight="14.4" x14ac:dyDescent="0.3"/>
  <cols>
    <col min="1" max="1" width="9.109375" customWidth="1"/>
    <col min="2" max="2" width="12.44140625" customWidth="1"/>
    <col min="3" max="3" width="50.6640625" customWidth="1"/>
    <col min="4" max="5" width="10.6640625" customWidth="1"/>
    <col min="6" max="6" width="20.6640625" customWidth="1"/>
    <col min="7" max="7" width="24.33203125" customWidth="1"/>
  </cols>
  <sheetData>
    <row r="2" spans="1:7" ht="14.25" customHeight="1" x14ac:dyDescent="0.3"/>
    <row r="3" spans="1:7" ht="14.25" customHeight="1" x14ac:dyDescent="0.3"/>
    <row r="4" spans="1:7" ht="17.399999999999999" x14ac:dyDescent="0.3">
      <c r="A4" s="28" t="s">
        <v>0</v>
      </c>
      <c r="B4" s="28"/>
      <c r="C4" s="28"/>
      <c r="D4" s="28"/>
      <c r="E4" s="28"/>
      <c r="F4" s="28"/>
      <c r="G4" s="28"/>
    </row>
    <row r="5" spans="1:7" x14ac:dyDescent="0.3">
      <c r="B5" s="31" t="s">
        <v>59</v>
      </c>
      <c r="C5" s="25"/>
      <c r="D5" s="25"/>
      <c r="E5" s="25"/>
      <c r="F5" s="25"/>
      <c r="G5" s="25"/>
    </row>
    <row r="7" spans="1:7" ht="20.100000000000001" customHeight="1" x14ac:dyDescent="0.3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/>
      <c r="G7" s="2" t="s">
        <v>50</v>
      </c>
    </row>
    <row r="8" spans="1:7" x14ac:dyDescent="0.3">
      <c r="A8" s="3"/>
      <c r="B8" s="3"/>
      <c r="C8" s="3" t="s">
        <v>7</v>
      </c>
      <c r="D8" s="3"/>
      <c r="E8" s="3"/>
      <c r="F8" s="3"/>
      <c r="G8" s="3"/>
    </row>
    <row r="9" spans="1:7" x14ac:dyDescent="0.3">
      <c r="A9" s="4">
        <v>1</v>
      </c>
      <c r="B9" s="5" t="s">
        <v>9</v>
      </c>
      <c r="C9" s="5" t="s">
        <v>10</v>
      </c>
      <c r="D9" s="4" t="s">
        <v>11</v>
      </c>
      <c r="E9" s="39">
        <v>228.78450000000004</v>
      </c>
      <c r="F9" s="7"/>
      <c r="G9" s="7">
        <f t="shared" ref="G9:G10" si="0">+E9*F9</f>
        <v>0</v>
      </c>
    </row>
    <row r="10" spans="1:7" x14ac:dyDescent="0.3">
      <c r="A10" s="4">
        <v>2</v>
      </c>
      <c r="B10" s="5" t="s">
        <v>12</v>
      </c>
      <c r="C10" s="5" t="s">
        <v>13</v>
      </c>
      <c r="D10" s="4" t="s">
        <v>11</v>
      </c>
      <c r="E10" s="39">
        <v>42.360000000000007</v>
      </c>
      <c r="F10" s="7"/>
      <c r="G10" s="7">
        <f t="shared" si="0"/>
        <v>0</v>
      </c>
    </row>
    <row r="11" spans="1:7" x14ac:dyDescent="0.3">
      <c r="A11" s="8"/>
      <c r="B11" s="8"/>
      <c r="C11" s="8" t="s">
        <v>14</v>
      </c>
      <c r="D11" s="8"/>
      <c r="E11" s="8"/>
      <c r="F11" s="8"/>
      <c r="G11" s="9">
        <f>SUM(G9:G10)</f>
        <v>0</v>
      </c>
    </row>
    <row r="12" spans="1:7" x14ac:dyDescent="0.3">
      <c r="A12" s="3"/>
      <c r="B12" s="3"/>
      <c r="C12" s="3" t="s">
        <v>15</v>
      </c>
      <c r="D12" s="3"/>
      <c r="E12" s="3"/>
      <c r="F12" s="3"/>
      <c r="G12" s="3"/>
    </row>
    <row r="13" spans="1:7" x14ac:dyDescent="0.3">
      <c r="A13" s="4">
        <v>3</v>
      </c>
      <c r="B13" s="5" t="s">
        <v>16</v>
      </c>
      <c r="C13" s="5" t="s">
        <v>17</v>
      </c>
      <c r="D13" s="4" t="s">
        <v>11</v>
      </c>
      <c r="E13" s="39">
        <v>16.891000000000002</v>
      </c>
      <c r="F13" s="7"/>
      <c r="G13" s="7">
        <f>+E13*F13</f>
        <v>0</v>
      </c>
    </row>
    <row r="14" spans="1:7" x14ac:dyDescent="0.3">
      <c r="A14" s="4">
        <v>4</v>
      </c>
      <c r="B14" s="5" t="s">
        <v>18</v>
      </c>
      <c r="C14" s="5" t="s">
        <v>55</v>
      </c>
      <c r="D14" s="4" t="s">
        <v>11</v>
      </c>
      <c r="E14" s="39">
        <v>5.2510000000000003</v>
      </c>
      <c r="F14" s="7"/>
      <c r="G14" s="7">
        <f t="shared" ref="G14:G15" si="1">+E14*F14</f>
        <v>0</v>
      </c>
    </row>
    <row r="15" spans="1:7" x14ac:dyDescent="0.3">
      <c r="A15" s="4">
        <v>5</v>
      </c>
      <c r="B15" s="5" t="s">
        <v>19</v>
      </c>
      <c r="C15" s="5" t="s">
        <v>20</v>
      </c>
      <c r="D15" s="4" t="s">
        <v>11</v>
      </c>
      <c r="E15" s="39">
        <v>25.097999999999999</v>
      </c>
      <c r="F15" s="7"/>
      <c r="G15" s="7">
        <f t="shared" si="1"/>
        <v>0</v>
      </c>
    </row>
    <row r="16" spans="1:7" x14ac:dyDescent="0.3">
      <c r="A16" s="8"/>
      <c r="B16" s="8"/>
      <c r="C16" s="8" t="s">
        <v>21</v>
      </c>
      <c r="D16" s="8"/>
      <c r="E16" s="8"/>
      <c r="F16" s="8"/>
      <c r="G16" s="9">
        <f>SUM(G13:G15)</f>
        <v>0</v>
      </c>
    </row>
    <row r="17" spans="1:7" x14ac:dyDescent="0.3">
      <c r="A17" s="3"/>
      <c r="B17" s="3"/>
      <c r="C17" s="3" t="s">
        <v>22</v>
      </c>
      <c r="D17" s="3"/>
      <c r="E17" s="3"/>
      <c r="F17" s="3"/>
      <c r="G17" s="3"/>
    </row>
    <row r="18" spans="1:7" x14ac:dyDescent="0.3">
      <c r="A18" s="4">
        <v>6</v>
      </c>
      <c r="B18" s="5">
        <v>2.2810000000000001</v>
      </c>
      <c r="C18" s="5" t="s">
        <v>46</v>
      </c>
      <c r="D18" s="4" t="s">
        <v>11</v>
      </c>
      <c r="E18" s="39">
        <v>47.285000000000004</v>
      </c>
      <c r="F18" s="7"/>
      <c r="G18" s="7">
        <f>+E18*F18</f>
        <v>0</v>
      </c>
    </row>
    <row r="19" spans="1:7" x14ac:dyDescent="0.3">
      <c r="A19" s="4">
        <v>7</v>
      </c>
      <c r="B19" s="5" t="s">
        <v>23</v>
      </c>
      <c r="C19" s="5" t="s">
        <v>24</v>
      </c>
      <c r="D19" s="4" t="s">
        <v>8</v>
      </c>
      <c r="E19" s="39">
        <v>4.7285000000000004</v>
      </c>
      <c r="F19" s="7"/>
      <c r="G19" s="7">
        <f t="shared" ref="G19" si="2">+E19*F19</f>
        <v>0</v>
      </c>
    </row>
    <row r="20" spans="1:7" x14ac:dyDescent="0.3">
      <c r="A20" s="4">
        <v>8</v>
      </c>
      <c r="B20" s="5" t="s">
        <v>25</v>
      </c>
      <c r="C20" s="5" t="s">
        <v>26</v>
      </c>
      <c r="D20" s="4" t="s">
        <v>11</v>
      </c>
      <c r="E20" s="39">
        <v>47.285000000000004</v>
      </c>
      <c r="F20" s="7"/>
      <c r="G20" s="7">
        <f>+E20*F20</f>
        <v>0</v>
      </c>
    </row>
    <row r="21" spans="1:7" x14ac:dyDescent="0.3">
      <c r="A21" s="17">
        <v>9</v>
      </c>
      <c r="B21" s="12" t="s">
        <v>61</v>
      </c>
      <c r="C21" s="16" t="s">
        <v>60</v>
      </c>
      <c r="D21" s="17" t="s">
        <v>11</v>
      </c>
      <c r="E21" s="41">
        <v>44.875</v>
      </c>
      <c r="F21" s="13"/>
      <c r="G21" s="18">
        <f>+E21*F21</f>
        <v>0</v>
      </c>
    </row>
    <row r="22" spans="1:7" x14ac:dyDescent="0.3">
      <c r="A22" s="8"/>
      <c r="B22" s="8"/>
      <c r="C22" s="8" t="s">
        <v>27</v>
      </c>
      <c r="D22" s="8"/>
      <c r="E22" s="42"/>
      <c r="F22" s="8"/>
      <c r="G22" s="9">
        <f>SUM(G18:G21)</f>
        <v>0</v>
      </c>
    </row>
    <row r="23" spans="1:7" x14ac:dyDescent="0.3">
      <c r="A23" s="3"/>
      <c r="B23" s="3"/>
      <c r="C23" s="3" t="s">
        <v>28</v>
      </c>
      <c r="D23" s="3"/>
      <c r="E23" s="3"/>
      <c r="F23" s="3"/>
      <c r="G23" s="3"/>
    </row>
    <row r="24" spans="1:7" x14ac:dyDescent="0.3">
      <c r="A24" s="4">
        <v>10</v>
      </c>
      <c r="B24" s="5" t="s">
        <v>29</v>
      </c>
      <c r="C24" s="5" t="s">
        <v>51</v>
      </c>
      <c r="D24" s="4" t="s">
        <v>11</v>
      </c>
      <c r="E24" s="39">
        <v>25.094999999999999</v>
      </c>
      <c r="F24" s="7"/>
      <c r="G24" s="7">
        <f t="shared" ref="G24" si="3">+E24*F24</f>
        <v>0</v>
      </c>
    </row>
    <row r="25" spans="1:7" ht="36" customHeight="1" x14ac:dyDescent="0.3">
      <c r="A25" s="4">
        <v>11</v>
      </c>
      <c r="B25" s="5" t="s">
        <v>30</v>
      </c>
      <c r="C25" s="5" t="s">
        <v>31</v>
      </c>
      <c r="D25" s="4" t="s">
        <v>11</v>
      </c>
      <c r="E25" s="39">
        <v>271.14450000000005</v>
      </c>
      <c r="F25" s="7"/>
      <c r="G25" s="7">
        <f>+E25*F25</f>
        <v>0</v>
      </c>
    </row>
    <row r="26" spans="1:7" x14ac:dyDescent="0.3">
      <c r="A26" s="4">
        <v>12</v>
      </c>
      <c r="B26" s="14" t="s">
        <v>54</v>
      </c>
      <c r="C26" s="14" t="s">
        <v>52</v>
      </c>
      <c r="D26" s="4" t="s">
        <v>11</v>
      </c>
      <c r="E26" s="39">
        <v>11.568</v>
      </c>
      <c r="F26" s="15"/>
      <c r="G26" s="7">
        <f>+E26*F26</f>
        <v>0</v>
      </c>
    </row>
    <row r="27" spans="1:7" x14ac:dyDescent="0.3">
      <c r="A27" s="4">
        <v>13</v>
      </c>
      <c r="B27" s="43">
        <v>2.302</v>
      </c>
      <c r="C27" s="14" t="s">
        <v>53</v>
      </c>
      <c r="D27" s="4" t="s">
        <v>11</v>
      </c>
      <c r="E27" s="39">
        <v>24.1</v>
      </c>
      <c r="F27" s="15"/>
      <c r="G27" s="7">
        <f>+E27*F27</f>
        <v>0</v>
      </c>
    </row>
    <row r="28" spans="1:7" x14ac:dyDescent="0.3">
      <c r="A28" s="8"/>
      <c r="B28" s="8"/>
      <c r="C28" s="8" t="s">
        <v>32</v>
      </c>
      <c r="D28" s="8"/>
      <c r="E28" s="8"/>
      <c r="F28" s="8"/>
      <c r="G28" s="9">
        <f>SUM(G24:G27)</f>
        <v>0</v>
      </c>
    </row>
    <row r="29" spans="1:7" x14ac:dyDescent="0.3">
      <c r="A29" s="3"/>
      <c r="B29" s="3"/>
      <c r="C29" s="3" t="s">
        <v>33</v>
      </c>
      <c r="D29" s="3"/>
      <c r="E29" s="3"/>
      <c r="F29" s="3"/>
      <c r="G29" s="3"/>
    </row>
    <row r="30" spans="1:7" x14ac:dyDescent="0.3">
      <c r="A30" s="4">
        <v>14</v>
      </c>
      <c r="B30" s="5" t="s">
        <v>34</v>
      </c>
      <c r="C30" s="5" t="s">
        <v>35</v>
      </c>
      <c r="D30" s="4" t="s">
        <v>11</v>
      </c>
      <c r="E30" s="39">
        <v>271.14450000000005</v>
      </c>
      <c r="F30" s="7"/>
      <c r="G30" s="7">
        <f>+E30*F30</f>
        <v>0</v>
      </c>
    </row>
    <row r="31" spans="1:7" x14ac:dyDescent="0.3">
      <c r="A31" s="8"/>
      <c r="B31" s="8"/>
      <c r="C31" s="8" t="s">
        <v>36</v>
      </c>
      <c r="D31" s="8"/>
      <c r="E31" s="8"/>
      <c r="F31" s="8"/>
      <c r="G31" s="9">
        <f>SUM(G30)</f>
        <v>0</v>
      </c>
    </row>
    <row r="32" spans="1:7" x14ac:dyDescent="0.3">
      <c r="A32" s="3"/>
      <c r="B32" s="3"/>
      <c r="C32" s="3" t="s">
        <v>37</v>
      </c>
      <c r="D32" s="3"/>
      <c r="E32" s="3"/>
      <c r="F32" s="3"/>
      <c r="G32" s="3"/>
    </row>
    <row r="33" spans="1:7" x14ac:dyDescent="0.3">
      <c r="A33" s="4">
        <v>15</v>
      </c>
      <c r="B33" s="5">
        <v>2.4849999999999999</v>
      </c>
      <c r="C33" s="5" t="s">
        <v>48</v>
      </c>
      <c r="D33" s="4" t="s">
        <v>41</v>
      </c>
      <c r="E33" s="39">
        <v>15</v>
      </c>
      <c r="F33" s="7"/>
      <c r="G33" s="7">
        <f t="shared" ref="G33:G36" si="4">+E33*F33</f>
        <v>0</v>
      </c>
    </row>
    <row r="34" spans="1:7" ht="25.5" customHeight="1" x14ac:dyDescent="0.3">
      <c r="A34" s="4">
        <v>16</v>
      </c>
      <c r="B34" s="5" t="s">
        <v>42</v>
      </c>
      <c r="C34" s="5" t="s">
        <v>47</v>
      </c>
      <c r="D34" s="4" t="s">
        <v>41</v>
      </c>
      <c r="E34" s="39">
        <v>6</v>
      </c>
      <c r="F34" s="7"/>
      <c r="G34" s="7">
        <f t="shared" si="4"/>
        <v>0</v>
      </c>
    </row>
    <row r="35" spans="1:7" x14ac:dyDescent="0.3">
      <c r="A35" s="4">
        <v>17</v>
      </c>
      <c r="B35" s="5" t="s">
        <v>39</v>
      </c>
      <c r="C35" s="5" t="s">
        <v>40</v>
      </c>
      <c r="D35" s="4" t="s">
        <v>38</v>
      </c>
      <c r="E35" s="39">
        <v>100</v>
      </c>
      <c r="F35" s="7"/>
      <c r="G35" s="7">
        <f t="shared" si="4"/>
        <v>0</v>
      </c>
    </row>
    <row r="36" spans="1:7" x14ac:dyDescent="0.3">
      <c r="A36" s="4">
        <v>18</v>
      </c>
      <c r="B36" s="5">
        <v>2.4900000000000002</v>
      </c>
      <c r="C36" s="5" t="s">
        <v>49</v>
      </c>
      <c r="D36" s="4" t="s">
        <v>41</v>
      </c>
      <c r="E36" s="39">
        <v>1</v>
      </c>
      <c r="F36" s="7"/>
      <c r="G36" s="7">
        <f t="shared" si="4"/>
        <v>0</v>
      </c>
    </row>
    <row r="37" spans="1:7" x14ac:dyDescent="0.3">
      <c r="A37" s="8"/>
      <c r="B37" s="8"/>
      <c r="C37" s="8" t="s">
        <v>43</v>
      </c>
      <c r="D37" s="8"/>
      <c r="E37" s="8"/>
      <c r="F37" s="8"/>
      <c r="G37" s="9">
        <f>SUM(G33:G36)</f>
        <v>0</v>
      </c>
    </row>
    <row r="38" spans="1:7" x14ac:dyDescent="0.3">
      <c r="A38" s="29" t="s">
        <v>91</v>
      </c>
      <c r="B38" s="29"/>
      <c r="C38" s="29"/>
      <c r="D38" s="29"/>
      <c r="E38" s="29"/>
      <c r="F38" s="29"/>
      <c r="G38" s="10">
        <f>G31+G28+G22+G16+G11+G37</f>
        <v>0</v>
      </c>
    </row>
    <row r="39" spans="1:7" x14ac:dyDescent="0.3">
      <c r="A39" s="29" t="s">
        <v>44</v>
      </c>
      <c r="B39" s="29"/>
      <c r="C39" s="29"/>
      <c r="D39" s="29"/>
      <c r="E39" s="29"/>
      <c r="F39" s="29"/>
      <c r="G39" s="10">
        <f>+G38*0.2</f>
        <v>0</v>
      </c>
    </row>
    <row r="40" spans="1:7" x14ac:dyDescent="0.3">
      <c r="A40" s="30" t="s">
        <v>45</v>
      </c>
      <c r="B40" s="30"/>
      <c r="C40" s="30"/>
      <c r="D40" s="30"/>
      <c r="E40" s="30"/>
      <c r="F40" s="30"/>
      <c r="G40" s="11">
        <f>+G39+G38</f>
        <v>0</v>
      </c>
    </row>
    <row r="44" spans="1:7" x14ac:dyDescent="0.3">
      <c r="A44" s="1"/>
      <c r="B44" s="26"/>
      <c r="C44" s="26"/>
      <c r="D44" s="27"/>
      <c r="E44" s="27"/>
      <c r="F44" s="27"/>
      <c r="G44" s="27"/>
    </row>
  </sheetData>
  <mergeCells count="7">
    <mergeCell ref="B44:C44"/>
    <mergeCell ref="D44:G44"/>
    <mergeCell ref="A4:G4"/>
    <mergeCell ref="A38:F38"/>
    <mergeCell ref="A39:F39"/>
    <mergeCell ref="A40:F40"/>
    <mergeCell ref="B5:G5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EF7D-BE35-430B-A91E-A10A33682134}">
  <sheetPr>
    <pageSetUpPr fitToPage="1"/>
  </sheetPr>
  <dimension ref="A4:G39"/>
  <sheetViews>
    <sheetView tabSelected="1" workbookViewId="0">
      <selection activeCell="L16" sqref="L16"/>
    </sheetView>
  </sheetViews>
  <sheetFormatPr defaultRowHeight="14.4" x14ac:dyDescent="0.3"/>
  <cols>
    <col min="1" max="1" width="4.5546875" bestFit="1" customWidth="1"/>
    <col min="3" max="3" width="55.6640625" customWidth="1"/>
    <col min="4" max="4" width="8" bestFit="1" customWidth="1"/>
    <col min="5" max="5" width="8.44140625" bestFit="1" customWidth="1"/>
    <col min="6" max="6" width="14" bestFit="1" customWidth="1"/>
    <col min="7" max="7" width="18.33203125" customWidth="1"/>
  </cols>
  <sheetData>
    <row r="4" spans="1:7" ht="17.399999999999999" x14ac:dyDescent="0.3">
      <c r="A4" s="28" t="s">
        <v>0</v>
      </c>
      <c r="B4" s="28"/>
      <c r="C4" s="28"/>
      <c r="D4" s="28"/>
      <c r="E4" s="28"/>
      <c r="F4" s="28"/>
      <c r="G4" s="28"/>
    </row>
    <row r="5" spans="1:7" x14ac:dyDescent="0.3">
      <c r="B5" s="31" t="s">
        <v>59</v>
      </c>
      <c r="C5" s="25"/>
      <c r="D5" s="25"/>
      <c r="E5" s="25"/>
      <c r="F5" s="25"/>
      <c r="G5" s="25"/>
    </row>
    <row r="7" spans="1:7" x14ac:dyDescent="0.3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50</v>
      </c>
    </row>
    <row r="8" spans="1:7" x14ac:dyDescent="0.3">
      <c r="A8" s="3"/>
      <c r="B8" s="3"/>
      <c r="C8" s="3" t="s">
        <v>56</v>
      </c>
      <c r="D8" s="3"/>
      <c r="E8" s="3"/>
      <c r="F8" s="3"/>
      <c r="G8" s="3"/>
    </row>
    <row r="9" spans="1:7" ht="27.6" x14ac:dyDescent="0.3">
      <c r="A9" s="4">
        <v>1</v>
      </c>
      <c r="B9" s="5" t="s">
        <v>57</v>
      </c>
      <c r="C9" s="38" t="s">
        <v>62</v>
      </c>
      <c r="D9" s="4" t="s">
        <v>41</v>
      </c>
      <c r="E9" s="6">
        <v>4</v>
      </c>
      <c r="F9" s="22"/>
      <c r="G9" s="7">
        <f>+E9*F9</f>
        <v>0</v>
      </c>
    </row>
    <row r="10" spans="1:7" x14ac:dyDescent="0.3">
      <c r="A10" s="4">
        <v>2</v>
      </c>
      <c r="B10" s="5" t="s">
        <v>57</v>
      </c>
      <c r="C10" s="38" t="s">
        <v>63</v>
      </c>
      <c r="D10" s="4" t="s">
        <v>41</v>
      </c>
      <c r="E10" s="6">
        <v>1</v>
      </c>
      <c r="F10" s="22"/>
      <c r="G10" s="7">
        <f t="shared" ref="G10:G35" si="0">+E10*F10</f>
        <v>0</v>
      </c>
    </row>
    <row r="11" spans="1:7" x14ac:dyDescent="0.3">
      <c r="A11" s="4">
        <v>3</v>
      </c>
      <c r="B11" s="5" t="s">
        <v>57</v>
      </c>
      <c r="C11" s="38" t="s">
        <v>64</v>
      </c>
      <c r="D11" s="4" t="s">
        <v>41</v>
      </c>
      <c r="E11" s="6">
        <v>1</v>
      </c>
      <c r="F11" s="22"/>
      <c r="G11" s="7">
        <f t="shared" si="0"/>
        <v>0</v>
      </c>
    </row>
    <row r="12" spans="1:7" x14ac:dyDescent="0.3">
      <c r="A12" s="4">
        <v>4</v>
      </c>
      <c r="B12" s="5" t="s">
        <v>57</v>
      </c>
      <c r="C12" s="38" t="s">
        <v>65</v>
      </c>
      <c r="D12" s="4" t="s">
        <v>41</v>
      </c>
      <c r="E12" s="6">
        <v>2</v>
      </c>
      <c r="F12" s="22"/>
      <c r="G12" s="7">
        <f t="shared" si="0"/>
        <v>0</v>
      </c>
    </row>
    <row r="13" spans="1:7" ht="27.6" x14ac:dyDescent="0.3">
      <c r="A13" s="4">
        <v>5</v>
      </c>
      <c r="B13" s="5" t="s">
        <v>57</v>
      </c>
      <c r="C13" s="38" t="s">
        <v>66</v>
      </c>
      <c r="D13" s="4" t="s">
        <v>41</v>
      </c>
      <c r="E13" s="6">
        <v>2</v>
      </c>
      <c r="F13" s="22"/>
      <c r="G13" s="7">
        <f t="shared" si="0"/>
        <v>0</v>
      </c>
    </row>
    <row r="14" spans="1:7" ht="27.6" x14ac:dyDescent="0.3">
      <c r="A14" s="4">
        <v>6</v>
      </c>
      <c r="B14" s="5" t="s">
        <v>57</v>
      </c>
      <c r="C14" s="38" t="s">
        <v>67</v>
      </c>
      <c r="D14" s="4" t="s">
        <v>41</v>
      </c>
      <c r="E14" s="39">
        <v>10</v>
      </c>
      <c r="F14" s="22"/>
      <c r="G14" s="7">
        <f t="shared" si="0"/>
        <v>0</v>
      </c>
    </row>
    <row r="15" spans="1:7" ht="27.6" x14ac:dyDescent="0.3">
      <c r="A15" s="4">
        <v>7</v>
      </c>
      <c r="B15" s="5" t="s">
        <v>57</v>
      </c>
      <c r="C15" s="38" t="s">
        <v>68</v>
      </c>
      <c r="D15" s="4" t="s">
        <v>41</v>
      </c>
      <c r="E15" s="6">
        <v>5</v>
      </c>
      <c r="F15" s="22"/>
      <c r="G15" s="7">
        <f t="shared" si="0"/>
        <v>0</v>
      </c>
    </row>
    <row r="16" spans="1:7" ht="27.6" x14ac:dyDescent="0.3">
      <c r="A16" s="4">
        <v>8</v>
      </c>
      <c r="B16" s="5" t="s">
        <v>57</v>
      </c>
      <c r="C16" s="38" t="s">
        <v>69</v>
      </c>
      <c r="D16" s="4" t="s">
        <v>41</v>
      </c>
      <c r="E16" s="6">
        <v>3</v>
      </c>
      <c r="F16" s="22"/>
      <c r="G16" s="7">
        <f t="shared" si="0"/>
        <v>0</v>
      </c>
    </row>
    <row r="17" spans="1:7" ht="27.6" x14ac:dyDescent="0.3">
      <c r="A17" s="4">
        <v>9</v>
      </c>
      <c r="B17" s="5" t="s">
        <v>57</v>
      </c>
      <c r="C17" s="38" t="s">
        <v>70</v>
      </c>
      <c r="D17" s="4" t="s">
        <v>41</v>
      </c>
      <c r="E17" s="6">
        <v>3</v>
      </c>
      <c r="F17" s="22"/>
      <c r="G17" s="7">
        <f t="shared" si="0"/>
        <v>0</v>
      </c>
    </row>
    <row r="18" spans="1:7" x14ac:dyDescent="0.3">
      <c r="A18" s="4">
        <v>10</v>
      </c>
      <c r="B18" s="5" t="s">
        <v>57</v>
      </c>
      <c r="C18" s="38" t="s">
        <v>71</v>
      </c>
      <c r="D18" s="4" t="s">
        <v>41</v>
      </c>
      <c r="E18" s="6">
        <v>1</v>
      </c>
      <c r="F18" s="22"/>
      <c r="G18" s="7">
        <f t="shared" si="0"/>
        <v>0</v>
      </c>
    </row>
    <row r="19" spans="1:7" x14ac:dyDescent="0.3">
      <c r="A19" s="4">
        <v>11</v>
      </c>
      <c r="B19" s="5" t="s">
        <v>57</v>
      </c>
      <c r="C19" s="38" t="s">
        <v>72</v>
      </c>
      <c r="D19" s="4" t="s">
        <v>41</v>
      </c>
      <c r="E19" s="6">
        <v>2</v>
      </c>
      <c r="F19" s="22"/>
      <c r="G19" s="7">
        <f t="shared" si="0"/>
        <v>0</v>
      </c>
    </row>
    <row r="20" spans="1:7" x14ac:dyDescent="0.3">
      <c r="A20" s="4">
        <v>12</v>
      </c>
      <c r="B20" s="5" t="s">
        <v>57</v>
      </c>
      <c r="C20" s="38" t="s">
        <v>73</v>
      </c>
      <c r="D20" s="4" t="s">
        <v>41</v>
      </c>
      <c r="E20" s="6">
        <v>1</v>
      </c>
      <c r="F20" s="22"/>
      <c r="G20" s="7">
        <f t="shared" si="0"/>
        <v>0</v>
      </c>
    </row>
    <row r="21" spans="1:7" ht="27.6" x14ac:dyDescent="0.3">
      <c r="A21" s="4">
        <v>13</v>
      </c>
      <c r="B21" s="5" t="s">
        <v>57</v>
      </c>
      <c r="C21" s="38" t="s">
        <v>74</v>
      </c>
      <c r="D21" s="4" t="s">
        <v>41</v>
      </c>
      <c r="E21" s="6">
        <v>2</v>
      </c>
      <c r="F21" s="22"/>
      <c r="G21" s="7">
        <f t="shared" si="0"/>
        <v>0</v>
      </c>
    </row>
    <row r="22" spans="1:7" ht="27.6" x14ac:dyDescent="0.3">
      <c r="A22" s="4">
        <v>14</v>
      </c>
      <c r="B22" s="5" t="s">
        <v>57</v>
      </c>
      <c r="C22" s="38" t="s">
        <v>75</v>
      </c>
      <c r="D22" s="4" t="s">
        <v>41</v>
      </c>
      <c r="E22" s="6">
        <v>1</v>
      </c>
      <c r="F22" s="22"/>
      <c r="G22" s="7">
        <f t="shared" si="0"/>
        <v>0</v>
      </c>
    </row>
    <row r="23" spans="1:7" x14ac:dyDescent="0.3">
      <c r="A23" s="4">
        <v>15</v>
      </c>
      <c r="B23" s="5" t="s">
        <v>57</v>
      </c>
      <c r="C23" s="38" t="s">
        <v>76</v>
      </c>
      <c r="D23" s="4" t="s">
        <v>41</v>
      </c>
      <c r="E23" s="6">
        <v>1</v>
      </c>
      <c r="F23" s="22"/>
      <c r="G23" s="7">
        <f t="shared" si="0"/>
        <v>0</v>
      </c>
    </row>
    <row r="24" spans="1:7" ht="27.6" x14ac:dyDescent="0.3">
      <c r="A24" s="4">
        <v>16</v>
      </c>
      <c r="B24" s="5" t="s">
        <v>57</v>
      </c>
      <c r="C24" s="38" t="s">
        <v>77</v>
      </c>
      <c r="D24" s="4" t="s">
        <v>41</v>
      </c>
      <c r="E24" s="6">
        <v>1</v>
      </c>
      <c r="F24" s="23"/>
      <c r="G24" s="7">
        <f t="shared" si="0"/>
        <v>0</v>
      </c>
    </row>
    <row r="25" spans="1:7" x14ac:dyDescent="0.3">
      <c r="A25" s="4">
        <v>17</v>
      </c>
      <c r="B25" s="5" t="s">
        <v>57</v>
      </c>
      <c r="C25" s="38" t="s">
        <v>78</v>
      </c>
      <c r="D25" s="4" t="s">
        <v>41</v>
      </c>
      <c r="E25" s="6">
        <v>1</v>
      </c>
      <c r="F25" s="23"/>
      <c r="G25" s="7">
        <f t="shared" si="0"/>
        <v>0</v>
      </c>
    </row>
    <row r="26" spans="1:7" x14ac:dyDescent="0.3">
      <c r="A26" s="4">
        <v>18</v>
      </c>
      <c r="B26" s="5" t="s">
        <v>57</v>
      </c>
      <c r="C26" s="38" t="s">
        <v>79</v>
      </c>
      <c r="D26" s="4" t="s">
        <v>41</v>
      </c>
      <c r="E26" s="6">
        <v>3</v>
      </c>
      <c r="F26" s="23"/>
      <c r="G26" s="7">
        <f t="shared" si="0"/>
        <v>0</v>
      </c>
    </row>
    <row r="27" spans="1:7" ht="27.6" x14ac:dyDescent="0.3">
      <c r="A27" s="4">
        <v>19</v>
      </c>
      <c r="B27" s="5" t="s">
        <v>57</v>
      </c>
      <c r="C27" s="40" t="s">
        <v>80</v>
      </c>
      <c r="D27" s="4" t="s">
        <v>41</v>
      </c>
      <c r="E27" s="6">
        <v>2</v>
      </c>
      <c r="F27" s="23"/>
      <c r="G27" s="7">
        <f t="shared" si="0"/>
        <v>0</v>
      </c>
    </row>
    <row r="28" spans="1:7" x14ac:dyDescent="0.3">
      <c r="A28" s="4">
        <v>20</v>
      </c>
      <c r="B28" s="5" t="s">
        <v>57</v>
      </c>
      <c r="C28" s="20" t="s">
        <v>81</v>
      </c>
      <c r="D28" s="4" t="s">
        <v>41</v>
      </c>
      <c r="E28" s="6">
        <v>2</v>
      </c>
      <c r="F28" s="23"/>
      <c r="G28" s="7">
        <f t="shared" si="0"/>
        <v>0</v>
      </c>
    </row>
    <row r="29" spans="1:7" ht="27.6" x14ac:dyDescent="0.3">
      <c r="A29" s="4">
        <v>21</v>
      </c>
      <c r="B29" s="5" t="s">
        <v>57</v>
      </c>
      <c r="C29" s="20" t="s">
        <v>82</v>
      </c>
      <c r="D29" s="4" t="s">
        <v>41</v>
      </c>
      <c r="E29" s="6">
        <v>1</v>
      </c>
      <c r="F29" s="23"/>
      <c r="G29" s="7">
        <f t="shared" si="0"/>
        <v>0</v>
      </c>
    </row>
    <row r="30" spans="1:7" x14ac:dyDescent="0.3">
      <c r="A30" s="4">
        <v>22</v>
      </c>
      <c r="B30" s="5" t="s">
        <v>57</v>
      </c>
      <c r="C30" s="20" t="s">
        <v>83</v>
      </c>
      <c r="D30" s="4" t="s">
        <v>41</v>
      </c>
      <c r="E30" s="6">
        <v>1</v>
      </c>
      <c r="F30" s="23"/>
      <c r="G30" s="7">
        <f t="shared" si="0"/>
        <v>0</v>
      </c>
    </row>
    <row r="31" spans="1:7" x14ac:dyDescent="0.3">
      <c r="A31" s="4">
        <v>23</v>
      </c>
      <c r="B31" s="5" t="s">
        <v>57</v>
      </c>
      <c r="C31" s="20" t="s">
        <v>84</v>
      </c>
      <c r="D31" s="4" t="s">
        <v>41</v>
      </c>
      <c r="E31" s="6">
        <v>1</v>
      </c>
      <c r="F31" s="23"/>
      <c r="G31" s="7">
        <f t="shared" si="0"/>
        <v>0</v>
      </c>
    </row>
    <row r="32" spans="1:7" x14ac:dyDescent="0.3">
      <c r="A32" s="4">
        <v>24</v>
      </c>
      <c r="B32" s="5" t="s">
        <v>57</v>
      </c>
      <c r="C32" s="20" t="s">
        <v>85</v>
      </c>
      <c r="D32" s="4" t="s">
        <v>41</v>
      </c>
      <c r="E32" s="6">
        <v>1</v>
      </c>
      <c r="F32" s="23"/>
      <c r="G32" s="7">
        <f t="shared" si="0"/>
        <v>0</v>
      </c>
    </row>
    <row r="33" spans="1:7" x14ac:dyDescent="0.3">
      <c r="A33" s="4">
        <v>25</v>
      </c>
      <c r="B33" s="5" t="s">
        <v>57</v>
      </c>
      <c r="C33" s="19" t="s">
        <v>86</v>
      </c>
      <c r="D33" s="4" t="s">
        <v>41</v>
      </c>
      <c r="E33" s="6">
        <v>2</v>
      </c>
      <c r="F33" s="23"/>
      <c r="G33" s="7">
        <f t="shared" si="0"/>
        <v>0</v>
      </c>
    </row>
    <row r="34" spans="1:7" x14ac:dyDescent="0.3">
      <c r="A34" s="4">
        <v>26</v>
      </c>
      <c r="B34" s="5" t="s">
        <v>57</v>
      </c>
      <c r="C34" s="21" t="s">
        <v>89</v>
      </c>
      <c r="D34" s="4" t="s">
        <v>88</v>
      </c>
      <c r="E34" s="6">
        <v>1</v>
      </c>
      <c r="F34" s="24"/>
      <c r="G34" s="7">
        <f t="shared" si="0"/>
        <v>0</v>
      </c>
    </row>
    <row r="35" spans="1:7" x14ac:dyDescent="0.3">
      <c r="A35" s="4">
        <v>27</v>
      </c>
      <c r="B35" s="5" t="s">
        <v>57</v>
      </c>
      <c r="C35" s="21" t="s">
        <v>87</v>
      </c>
      <c r="D35" s="4" t="s">
        <v>41</v>
      </c>
      <c r="E35" s="6">
        <v>5</v>
      </c>
      <c r="F35" s="24"/>
      <c r="G35" s="7">
        <f t="shared" si="0"/>
        <v>0</v>
      </c>
    </row>
    <row r="36" spans="1:7" x14ac:dyDescent="0.3">
      <c r="A36" s="8"/>
      <c r="B36" s="8"/>
      <c r="C36" s="8" t="s">
        <v>58</v>
      </c>
      <c r="D36" s="8"/>
      <c r="E36" s="8"/>
      <c r="F36" s="8"/>
      <c r="G36" s="9">
        <f>SUM(G9:G35)</f>
        <v>0</v>
      </c>
    </row>
    <row r="37" spans="1:7" ht="15" customHeight="1" x14ac:dyDescent="0.3">
      <c r="A37" s="32" t="s">
        <v>90</v>
      </c>
      <c r="B37" s="33"/>
      <c r="C37" s="33"/>
      <c r="D37" s="33"/>
      <c r="E37" s="33"/>
      <c r="F37" s="34"/>
      <c r="G37" s="10">
        <f>+G36</f>
        <v>0</v>
      </c>
    </row>
    <row r="38" spans="1:7" ht="15" customHeight="1" x14ac:dyDescent="0.3">
      <c r="A38" s="32" t="s">
        <v>44</v>
      </c>
      <c r="B38" s="33"/>
      <c r="C38" s="33"/>
      <c r="D38" s="33"/>
      <c r="E38" s="33"/>
      <c r="F38" s="34"/>
      <c r="G38" s="10">
        <f>+G37*0.2</f>
        <v>0</v>
      </c>
    </row>
    <row r="39" spans="1:7" ht="15" customHeight="1" x14ac:dyDescent="0.3">
      <c r="A39" s="35" t="s">
        <v>45</v>
      </c>
      <c r="B39" s="36"/>
      <c r="C39" s="36"/>
      <c r="D39" s="36"/>
      <c r="E39" s="36"/>
      <c r="F39" s="37"/>
      <c r="G39" s="11">
        <f>+G38+G37</f>
        <v>0</v>
      </c>
    </row>
  </sheetData>
  <mergeCells count="5">
    <mergeCell ref="A39:F39"/>
    <mergeCell ref="A4:G4"/>
    <mergeCell ref="B5:G5"/>
    <mergeCell ref="A37:F37"/>
    <mergeCell ref="A38:F38"/>
  </mergeCells>
  <pageMargins left="0.7" right="0.7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5BA695A2BBBB4AA96B2C66C5660DE9" ma:contentTypeVersion="11" ma:contentTypeDescription="Create a new document." ma:contentTypeScope="" ma:versionID="5f254f10c735bacb18fbfa40d2045f1e">
  <xsd:schema xmlns:xsd="http://www.w3.org/2001/XMLSchema" xmlns:xs="http://www.w3.org/2001/XMLSchema" xmlns:p="http://schemas.microsoft.com/office/2006/metadata/properties" xmlns:ns2="a9d37095-89a2-4254-8f5c-267e6bd25077" xmlns:ns3="2d54ab00-c2aa-4b80-9380-2a5b65a09386" targetNamespace="http://schemas.microsoft.com/office/2006/metadata/properties" ma:root="true" ma:fieldsID="f7aebf7c0fcf65e2911a2a1ea467ac9f" ns2:_="" ns3:_="">
    <xsd:import namespace="a9d37095-89a2-4254-8f5c-267e6bd25077"/>
    <xsd:import namespace="2d54ab00-c2aa-4b80-9380-2a5b65a09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37095-89a2-4254-8f5c-267e6bd250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b28423-b84b-471a-ab13-e74d0e055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4ab00-c2aa-4b80-9380-2a5b65a093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869e01-35e7-4d62-80a5-f276a14129c8}" ma:internalName="TaxCatchAll" ma:showField="CatchAllData" ma:web="2d54ab00-c2aa-4b80-9380-2a5b65a093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d37095-89a2-4254-8f5c-267e6bd25077">
      <Terms xmlns="http://schemas.microsoft.com/office/infopath/2007/PartnerControls"/>
    </lcf76f155ced4ddcb4097134ff3c332f>
    <TaxCatchAll xmlns="2d54ab00-c2aa-4b80-9380-2a5b65a09386" xsi:nil="true"/>
  </documentManagement>
</p:properties>
</file>

<file path=customXml/itemProps1.xml><?xml version="1.0" encoding="utf-8"?>
<ds:datastoreItem xmlns:ds="http://schemas.openxmlformats.org/officeDocument/2006/customXml" ds:itemID="{2B5E1A98-F797-4B87-B5A2-30BE1B92B52C}"/>
</file>

<file path=customXml/itemProps2.xml><?xml version="1.0" encoding="utf-8"?>
<ds:datastoreItem xmlns:ds="http://schemas.openxmlformats.org/officeDocument/2006/customXml" ds:itemID="{B1963214-0474-4358-9F09-1B5BC59DF5D6}"/>
</file>

<file path=customXml/itemProps3.xml><?xml version="1.0" encoding="utf-8"?>
<ds:datastoreItem xmlns:ds="http://schemas.openxmlformats.org/officeDocument/2006/customXml" ds:itemID="{C64799FC-BDEE-4244-8686-2880527FA4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QENDRA PSIKOSOCIALE-punime</vt:lpstr>
      <vt:lpstr>Qendra Psikosociale - mobilimi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Deshira Bogdani</dc:creator>
  <cp:lastModifiedBy>Fatush KAZAZI</cp:lastModifiedBy>
  <cp:lastPrinted>2025-05-21T12:46:12Z</cp:lastPrinted>
  <dcterms:created xsi:type="dcterms:W3CDTF">2023-12-05T11:44:35Z</dcterms:created>
  <dcterms:modified xsi:type="dcterms:W3CDTF">2025-05-26T09:21:44Z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0x010100B15BA695A2BBBB4AA96B2C66C5660DE9</vt:lpwstr>
  </property>
  <property fmtid="{D5CDD505-2E9C-101B-9397-08002B2CF9AE}" pid="3" name="MediaServiceImageTags">
    <vt:lpwstr/>
  </property>
</Properties>
</file>